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5160" yWindow="2200" windowWidth="19320" windowHeight="17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21" i="1"/>
  <c r="B19" i="1"/>
  <c r="D5" i="1"/>
  <c r="D6" i="1"/>
  <c r="D7" i="1"/>
  <c r="B23" i="1"/>
  <c r="B26" i="1"/>
  <c r="B27" i="1"/>
  <c r="C9" i="1"/>
  <c r="B9" i="1"/>
  <c r="D9" i="1"/>
</calcChain>
</file>

<file path=xl/sharedStrings.xml><?xml version="1.0" encoding="utf-8"?>
<sst xmlns="http://schemas.openxmlformats.org/spreadsheetml/2006/main" count="23" uniqueCount="20">
  <si>
    <t>OL (V)</t>
  </si>
  <si>
    <t>resp. (V/m)</t>
  </si>
  <si>
    <t>ct/m@30000</t>
  </si>
  <si>
    <t>m/ct@30000</t>
  </si>
  <si>
    <t>Unit 1</t>
  </si>
  <si>
    <t>Unit 2</t>
  </si>
  <si>
    <t>Unit 3</t>
  </si>
  <si>
    <t>stdev/mean</t>
  </si>
  <si>
    <t>small!</t>
  </si>
  <si>
    <t>large!</t>
  </si>
  <si>
    <t xml:space="preserve"> scaling to 30000 ct OL</t>
  </si>
  <si>
    <t>resp. (OL/m)</t>
  </si>
  <si>
    <t>The scatter in net responsivity is dominated by a term proportional to OL.</t>
  </si>
  <si>
    <t>Therefore the number it makes sense to report is the average of</t>
  </si>
  <si>
    <t>resp. (ct/m) after</t>
  </si>
  <si>
    <t>Stuart's AOSEM sensitivity measurements from LHO aLOG 3056 scaled to OL values</t>
  </si>
  <si>
    <t>as normally done anyway in the OSEMINF block of the quad MEDM screen.</t>
  </si>
  <si>
    <t>responsivities after scaling each to a standard OL value of 30000 ct,</t>
  </si>
  <si>
    <t>Even though these data have low scatter, they still have the issue that</t>
  </si>
  <si>
    <t>they were taken with the wrong flag, and so should not be taken as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</si>
</sst>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37" sqref="B37"/>
    </sheetView>
  </sheetViews>
  <sheetFormatPr baseColWidth="10" defaultRowHeight="15" x14ac:dyDescent="0"/>
  <cols>
    <col min="5" max="5" width="14" customWidth="1"/>
  </cols>
  <sheetData>
    <row r="1" spans="1:4">
      <c r="A1" t="s">
        <v>15</v>
      </c>
    </row>
    <row r="4" spans="1:4">
      <c r="B4" t="s">
        <v>0</v>
      </c>
      <c r="C4" t="s">
        <v>1</v>
      </c>
      <c r="D4" t="s">
        <v>11</v>
      </c>
    </row>
    <row r="5" spans="1:4">
      <c r="A5" t="s">
        <v>4</v>
      </c>
      <c r="B5">
        <v>14.75</v>
      </c>
      <c r="C5">
        <v>18784</v>
      </c>
      <c r="D5">
        <f>C5/B5</f>
        <v>1273.4915254237287</v>
      </c>
    </row>
    <row r="6" spans="1:4">
      <c r="A6" t="s">
        <v>5</v>
      </c>
      <c r="B6">
        <v>10.14</v>
      </c>
      <c r="C6">
        <v>13028</v>
      </c>
      <c r="D6">
        <f t="shared" ref="D6:D7" si="0">C6/B6</f>
        <v>1284.8126232741618</v>
      </c>
    </row>
    <row r="7" spans="1:4">
      <c r="A7" t="s">
        <v>6</v>
      </c>
      <c r="B7">
        <v>12.19</v>
      </c>
      <c r="C7">
        <v>15721</v>
      </c>
      <c r="D7">
        <f t="shared" si="0"/>
        <v>1289.6636587366695</v>
      </c>
    </row>
    <row r="9" spans="1:4">
      <c r="A9" t="s">
        <v>7</v>
      </c>
      <c r="B9">
        <f>STDEV(B5:B7)/AVERAGE(B5:B7)</f>
        <v>0.18686868526038147</v>
      </c>
      <c r="C9">
        <f>STDEV(C5:C7)/AVERAGE(C5:C7)</f>
        <v>0.18176727585948968</v>
      </c>
      <c r="D9">
        <f>STDEV(D5:D7)/AVERAGE(D5:D7)</f>
        <v>6.4701472710556943E-3</v>
      </c>
    </row>
    <row r="10" spans="1:4">
      <c r="B10" t="s">
        <v>9</v>
      </c>
      <c r="C10" t="s">
        <v>9</v>
      </c>
      <c r="D10" t="s">
        <v>8</v>
      </c>
    </row>
    <row r="12" spans="1:4">
      <c r="A12" t="s">
        <v>12</v>
      </c>
    </row>
    <row r="13" spans="1:4">
      <c r="A13" t="s">
        <v>13</v>
      </c>
    </row>
    <row r="14" spans="1:4">
      <c r="A14" t="s">
        <v>17</v>
      </c>
    </row>
    <row r="15" spans="1:4">
      <c r="A15" t="s">
        <v>16</v>
      </c>
    </row>
    <row r="17" spans="1:3">
      <c r="B17" t="s">
        <v>14</v>
      </c>
    </row>
    <row r="18" spans="1:3">
      <c r="B18" t="s">
        <v>10</v>
      </c>
    </row>
    <row r="19" spans="1:3">
      <c r="B19">
        <f>30000*D5</f>
        <v>38204745.76271186</v>
      </c>
    </row>
    <row r="20" spans="1:3">
      <c r="B20">
        <f t="shared" ref="B20:B21" si="1">30000*D6</f>
        <v>38544378.69822485</v>
      </c>
    </row>
    <row r="21" spans="1:3">
      <c r="B21">
        <f t="shared" si="1"/>
        <v>38689909.762100086</v>
      </c>
    </row>
    <row r="23" spans="1:3">
      <c r="A23" t="s">
        <v>7</v>
      </c>
      <c r="B23">
        <f>STDEV(B19:B21)/AVERAGE(B19:B21)</f>
        <v>6.4701472710557107E-3</v>
      </c>
    </row>
    <row r="24" spans="1:3">
      <c r="B24" t="s">
        <v>8</v>
      </c>
    </row>
    <row r="26" spans="1:3">
      <c r="B26">
        <f>AVERAGE(B19:B21)</f>
        <v>38479678.074345596</v>
      </c>
      <c r="C26" t="s">
        <v>3</v>
      </c>
    </row>
    <row r="27" spans="1:3">
      <c r="B27">
        <f>1/B26</f>
        <v>2.598774340232072E-8</v>
      </c>
      <c r="C27" t="s">
        <v>2</v>
      </c>
    </row>
    <row r="29" spans="1:3">
      <c r="A29" t="s">
        <v>18</v>
      </c>
    </row>
    <row r="30" spans="1:3">
      <c r="A30" t="s">
        <v>19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2012-06-27T23:08:01Z</cp:lastPrinted>
  <dcterms:created xsi:type="dcterms:W3CDTF">2012-06-27T21:51:17Z</dcterms:created>
  <dcterms:modified xsi:type="dcterms:W3CDTF">2012-06-27T23:08:03Z</dcterms:modified>
</cp:coreProperties>
</file>