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utsinee.kijbunchoo/Documents/MATLAB/OPO/IFOSQZ_Feb21/"/>
    </mc:Choice>
  </mc:AlternateContent>
  <xr:revisionPtr revIDLastSave="0" documentId="13_ncr:9_{1272CBEB-E7C5-D542-B3FD-098F1894E2B3}" xr6:coauthVersionLast="36" xr6:coauthVersionMax="36" xr10:uidLastSave="{00000000-0000-0000-0000-000000000000}"/>
  <bookViews>
    <workbookView xWindow="2000" yWindow="860" windowWidth="26740" windowHeight="14160" activeTab="3" xr2:uid="{564CD545-3FE2-CF4F-A0B7-147844B1DB66}"/>
  </bookViews>
  <sheets>
    <sheet name="rms_phase_Feb19" sheetId="1" r:id="rId1"/>
    <sheet name="Feb21_1Xpower" sheetId="2" r:id="rId2"/>
    <sheet name="Feb21_10Xpower" sheetId="3" r:id="rId3"/>
    <sheet name="Feb21_0.4Xpower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4" l="1"/>
  <c r="D4" i="4" s="1"/>
  <c r="B3" i="4"/>
  <c r="B2" i="4"/>
  <c r="B7" i="4"/>
  <c r="B6" i="4"/>
  <c r="D6" i="4" s="1"/>
  <c r="B5" i="4"/>
  <c r="D5" i="4" s="1"/>
  <c r="D7" i="4"/>
  <c r="D3" i="4"/>
  <c r="D2" i="4"/>
  <c r="B6" i="3" l="1"/>
  <c r="D3" i="3"/>
  <c r="D4" i="3"/>
  <c r="D5" i="3"/>
  <c r="D6" i="3"/>
  <c r="D7" i="3"/>
  <c r="D8" i="3"/>
  <c r="D9" i="3"/>
  <c r="D10" i="3"/>
  <c r="D11" i="3"/>
  <c r="D2" i="3"/>
  <c r="B3" i="3"/>
  <c r="B4" i="3"/>
  <c r="B5" i="3"/>
  <c r="B2" i="3"/>
  <c r="D3" i="2"/>
  <c r="D4" i="2"/>
  <c r="D5" i="2"/>
  <c r="D6" i="2"/>
  <c r="D7" i="2"/>
  <c r="D8" i="2"/>
  <c r="D9" i="2"/>
  <c r="D10" i="2"/>
  <c r="D2" i="2"/>
  <c r="B8" i="2"/>
  <c r="B9" i="2"/>
  <c r="B7" i="2"/>
  <c r="B6" i="2"/>
  <c r="B5" i="2"/>
  <c r="D2" i="1"/>
  <c r="D22" i="1"/>
  <c r="D23" i="1"/>
  <c r="D21" i="1"/>
  <c r="B3" i="1"/>
  <c r="D3" i="1" s="1"/>
  <c r="B10" i="1"/>
  <c r="D10" i="1" s="1"/>
  <c r="B11" i="1"/>
  <c r="D11" i="1" s="1"/>
  <c r="B12" i="1"/>
  <c r="D12" i="1" s="1"/>
  <c r="B13" i="1"/>
  <c r="D13" i="1" s="1"/>
  <c r="B14" i="1"/>
  <c r="D14" i="1" s="1"/>
  <c r="B15" i="1"/>
  <c r="D15" i="1" s="1"/>
  <c r="B16" i="1"/>
  <c r="D16" i="1" s="1"/>
  <c r="B17" i="1"/>
  <c r="D17" i="1" s="1"/>
  <c r="B18" i="1"/>
  <c r="D18" i="1" s="1"/>
  <c r="B19" i="1"/>
  <c r="D19" i="1" s="1"/>
  <c r="B20" i="1"/>
  <c r="D20" i="1" s="1"/>
  <c r="B21" i="1"/>
  <c r="B9" i="1"/>
  <c r="D9" i="1" s="1"/>
  <c r="B8" i="1"/>
  <c r="D8" i="1" s="1"/>
  <c r="B7" i="1"/>
  <c r="D7" i="1" s="1"/>
  <c r="B6" i="1"/>
  <c r="D6" i="1" s="1"/>
  <c r="B5" i="1"/>
  <c r="D5" i="1" s="1"/>
  <c r="B4" i="1"/>
  <c r="D4" i="1" s="1"/>
</calcChain>
</file>

<file path=xl/sharedStrings.xml><?xml version="1.0" encoding="utf-8"?>
<sst xmlns="http://schemas.openxmlformats.org/spreadsheetml/2006/main" count="20" uniqueCount="5">
  <si>
    <t>rms</t>
  </si>
  <si>
    <t>CLF refl RF6 phase</t>
  </si>
  <si>
    <t>Spare phase</t>
  </si>
  <si>
    <t>Q_NORM_DQ</t>
  </si>
  <si>
    <t>Total phase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</si>
</sst>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E+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447D7-27DC-8F42-9D0A-4F8A9AEB065B}">
  <dimension ref="A1:E23"/>
  <sheetViews>
    <sheetView workbookViewId="0">
      <selection activeCell="B4" sqref="B4"/>
    </sheetView>
  </sheetViews>
  <sheetFormatPr baseColWidth="10" defaultRowHeight="16" x14ac:dyDescent="0.2"/>
  <cols>
    <col min="1" max="1" width="22.1640625" style="2" customWidth="1"/>
    <col min="2" max="2" width="16.1640625" style="3" customWidth="1"/>
    <col min="3" max="4" width="16.5" style="3" customWidth="1"/>
    <col min="5" max="5" width="14.83203125" style="1" customWidth="1"/>
    <col min="6" max="16384" width="10.83203125" style="2"/>
  </cols>
  <sheetData>
    <row r="1" spans="1:5" x14ac:dyDescent="0.2">
      <c r="A1" s="2" t="s">
        <v>0</v>
      </c>
      <c r="B1" s="3" t="s">
        <v>1</v>
      </c>
      <c r="C1" s="3" t="s">
        <v>2</v>
      </c>
      <c r="D1" s="3" t="s">
        <v>4</v>
      </c>
      <c r="E1" s="1" t="s">
        <v>3</v>
      </c>
    </row>
    <row r="2" spans="1:5" x14ac:dyDescent="0.2">
      <c r="A2" s="2">
        <v>1.202E-18</v>
      </c>
      <c r="B2" s="3">
        <v>52.15</v>
      </c>
      <c r="C2" s="3">
        <v>0</v>
      </c>
      <c r="D2" s="3">
        <f>B2+C2</f>
        <v>52.15</v>
      </c>
      <c r="E2" s="1">
        <v>-0.311</v>
      </c>
    </row>
    <row r="3" spans="1:5" x14ac:dyDescent="0.2">
      <c r="A3" s="2">
        <v>6.3119999999999996E-19</v>
      </c>
      <c r="B3" s="3">
        <f>52.15-180</f>
        <v>-127.85</v>
      </c>
      <c r="C3" s="3">
        <v>0</v>
      </c>
      <c r="D3" s="3">
        <f t="shared" ref="D3:D23" si="0">B3+C3</f>
        <v>-127.85</v>
      </c>
      <c r="E3" s="1">
        <v>-0.15740000000000001</v>
      </c>
    </row>
    <row r="4" spans="1:5" x14ac:dyDescent="0.2">
      <c r="A4" s="2">
        <v>6.5020000000000001E-19</v>
      </c>
      <c r="B4" s="3">
        <f>47.41-180</f>
        <v>-132.59</v>
      </c>
      <c r="C4" s="3">
        <v>0</v>
      </c>
      <c r="D4" s="3">
        <f t="shared" si="0"/>
        <v>-132.59</v>
      </c>
      <c r="E4" s="1">
        <v>-0.15759999999999999</v>
      </c>
    </row>
    <row r="5" spans="1:5" x14ac:dyDescent="0.2">
      <c r="A5" s="2">
        <v>6.6079999999999998E-19</v>
      </c>
      <c r="B5" s="3">
        <f>42.67-180</f>
        <v>-137.32999999999998</v>
      </c>
      <c r="C5" s="3">
        <v>0</v>
      </c>
      <c r="D5" s="3">
        <f t="shared" si="0"/>
        <v>-137.32999999999998</v>
      </c>
      <c r="E5" s="1">
        <v>-0.15740000000000001</v>
      </c>
    </row>
    <row r="6" spans="1:5" x14ac:dyDescent="0.2">
      <c r="A6" s="2">
        <v>6.2420000000000002E-19</v>
      </c>
      <c r="B6" s="3">
        <f>56.89-180</f>
        <v>-123.11</v>
      </c>
      <c r="C6" s="3">
        <v>0</v>
      </c>
      <c r="D6" s="3">
        <f t="shared" si="0"/>
        <v>-123.11</v>
      </c>
      <c r="E6" s="1">
        <v>-0.157</v>
      </c>
    </row>
    <row r="7" spans="1:5" x14ac:dyDescent="0.2">
      <c r="A7" s="2">
        <v>6.1010000000000003E-19</v>
      </c>
      <c r="B7" s="3">
        <f>61.63-180</f>
        <v>-118.37</v>
      </c>
      <c r="C7" s="3">
        <v>0</v>
      </c>
      <c r="D7" s="3">
        <f t="shared" si="0"/>
        <v>-118.37</v>
      </c>
      <c r="E7" s="1">
        <v>-0.15720000000000001</v>
      </c>
    </row>
    <row r="8" spans="1:5" x14ac:dyDescent="0.2">
      <c r="A8" s="2">
        <v>6.0420000000000003E-19</v>
      </c>
      <c r="B8" s="3">
        <f>66.37-180</f>
        <v>-113.63</v>
      </c>
      <c r="C8" s="3">
        <v>0</v>
      </c>
      <c r="D8" s="3">
        <f t="shared" si="0"/>
        <v>-113.63</v>
      </c>
      <c r="E8" s="1">
        <v>-0.1578</v>
      </c>
    </row>
    <row r="9" spans="1:5" x14ac:dyDescent="0.2">
      <c r="A9" s="2">
        <v>5.9919999999999996E-19</v>
      </c>
      <c r="B9" s="3">
        <f>69.21-180</f>
        <v>-110.79</v>
      </c>
      <c r="C9" s="3">
        <v>0</v>
      </c>
      <c r="D9" s="3">
        <f t="shared" si="0"/>
        <v>-110.79</v>
      </c>
      <c r="E9" s="1">
        <v>-0.15840000000000001</v>
      </c>
    </row>
    <row r="10" spans="1:5" x14ac:dyDescent="0.2">
      <c r="A10" s="2">
        <v>5.859E-19</v>
      </c>
      <c r="B10" s="3">
        <f t="shared" ref="B10:B21" si="1">69.21-180</f>
        <v>-110.79</v>
      </c>
      <c r="C10" s="3">
        <v>5.69</v>
      </c>
      <c r="D10" s="3">
        <f t="shared" si="0"/>
        <v>-105.10000000000001</v>
      </c>
      <c r="E10" s="1">
        <v>-0.1593</v>
      </c>
    </row>
    <row r="11" spans="1:5" x14ac:dyDescent="0.2">
      <c r="A11" s="2">
        <v>5.8410000000000004E-19</v>
      </c>
      <c r="B11" s="3">
        <f t="shared" si="1"/>
        <v>-110.79</v>
      </c>
      <c r="C11" s="3">
        <v>10.43</v>
      </c>
      <c r="D11" s="3">
        <f t="shared" si="0"/>
        <v>-100.36000000000001</v>
      </c>
      <c r="E11" s="1">
        <v>-0.1603</v>
      </c>
    </row>
    <row r="12" spans="1:5" x14ac:dyDescent="0.2">
      <c r="A12" s="2">
        <v>5.7579999999999995E-19</v>
      </c>
      <c r="B12" s="3">
        <f t="shared" si="1"/>
        <v>-110.79</v>
      </c>
      <c r="C12" s="3">
        <v>15.17</v>
      </c>
      <c r="D12" s="3">
        <f t="shared" si="0"/>
        <v>-95.62</v>
      </c>
      <c r="E12" s="1">
        <v>-0.16209999999999999</v>
      </c>
    </row>
    <row r="13" spans="1:5" x14ac:dyDescent="0.2">
      <c r="A13" s="2">
        <v>5.7879999999999996E-19</v>
      </c>
      <c r="B13" s="3">
        <f t="shared" si="1"/>
        <v>-110.79</v>
      </c>
      <c r="C13" s="3">
        <v>20.86</v>
      </c>
      <c r="D13" s="3">
        <f t="shared" si="0"/>
        <v>-89.93</v>
      </c>
      <c r="E13" s="1">
        <v>-0.1646</v>
      </c>
    </row>
    <row r="14" spans="1:5" x14ac:dyDescent="0.2">
      <c r="A14" s="2">
        <v>5.7560000000000004E-19</v>
      </c>
      <c r="B14" s="3">
        <f t="shared" si="1"/>
        <v>-110.79</v>
      </c>
      <c r="C14" s="3">
        <v>25.6</v>
      </c>
      <c r="D14" s="3">
        <f t="shared" si="0"/>
        <v>-85.19</v>
      </c>
      <c r="E14" s="1">
        <v>-0.16619999999999999</v>
      </c>
    </row>
    <row r="15" spans="1:5" x14ac:dyDescent="0.2">
      <c r="A15" s="2">
        <v>5.7800000000000003E-19</v>
      </c>
      <c r="B15" s="3">
        <f t="shared" si="1"/>
        <v>-110.79</v>
      </c>
      <c r="C15" s="3">
        <v>30.34</v>
      </c>
      <c r="D15" s="3">
        <f t="shared" si="0"/>
        <v>-80.45</v>
      </c>
      <c r="E15" s="1">
        <v>-0.16850000000000001</v>
      </c>
    </row>
    <row r="16" spans="1:5" x14ac:dyDescent="0.2">
      <c r="A16" s="2">
        <v>5.6719999999999996E-19</v>
      </c>
      <c r="B16" s="3">
        <f t="shared" si="1"/>
        <v>-110.79</v>
      </c>
      <c r="C16" s="3">
        <v>35.08</v>
      </c>
      <c r="D16" s="3">
        <f t="shared" si="0"/>
        <v>-75.710000000000008</v>
      </c>
      <c r="E16" s="1">
        <v>-0.1709</v>
      </c>
    </row>
    <row r="17" spans="1:5" x14ac:dyDescent="0.2">
      <c r="A17" s="2">
        <v>5.6880000000000001E-19</v>
      </c>
      <c r="B17" s="3">
        <f t="shared" si="1"/>
        <v>-110.79</v>
      </c>
      <c r="C17" s="3">
        <v>40.770000000000003</v>
      </c>
      <c r="D17" s="3">
        <f t="shared" si="0"/>
        <v>-70.02000000000001</v>
      </c>
      <c r="E17" s="1">
        <v>-0.17469999999999999</v>
      </c>
    </row>
    <row r="18" spans="1:5" x14ac:dyDescent="0.2">
      <c r="A18" s="2">
        <v>5.7939999999999998E-19</v>
      </c>
      <c r="B18" s="3">
        <f t="shared" si="1"/>
        <v>-110.79</v>
      </c>
      <c r="C18" s="3">
        <v>45.51</v>
      </c>
      <c r="D18" s="3">
        <f t="shared" si="0"/>
        <v>-65.28</v>
      </c>
      <c r="E18" s="1">
        <v>-0.17799999999999999</v>
      </c>
    </row>
    <row r="19" spans="1:5" x14ac:dyDescent="0.2">
      <c r="A19" s="2">
        <v>5.8090000000000003E-19</v>
      </c>
      <c r="B19" s="3">
        <f t="shared" si="1"/>
        <v>-110.79</v>
      </c>
      <c r="C19" s="3">
        <v>50.25</v>
      </c>
      <c r="D19" s="3">
        <f t="shared" si="0"/>
        <v>-60.540000000000006</v>
      </c>
      <c r="E19" s="1">
        <v>-0.1817</v>
      </c>
    </row>
    <row r="20" spans="1:5" x14ac:dyDescent="0.2">
      <c r="A20" s="2">
        <v>6.0160000000000004E-19</v>
      </c>
      <c r="B20" s="3">
        <f t="shared" si="1"/>
        <v>-110.79</v>
      </c>
      <c r="C20" s="3">
        <v>60.68</v>
      </c>
      <c r="D20" s="3">
        <f t="shared" si="0"/>
        <v>-50.110000000000007</v>
      </c>
      <c r="E20" s="1">
        <v>-0.1903</v>
      </c>
    </row>
    <row r="21" spans="1:5" x14ac:dyDescent="0.2">
      <c r="A21" s="2">
        <v>6.178E-19</v>
      </c>
      <c r="B21" s="3">
        <f t="shared" si="1"/>
        <v>-110.79</v>
      </c>
      <c r="C21" s="3">
        <v>69.209999999999994</v>
      </c>
      <c r="D21" s="3">
        <f t="shared" si="0"/>
        <v>-41.580000000000013</v>
      </c>
      <c r="E21" s="1">
        <v>-0.19969999999999999</v>
      </c>
    </row>
    <row r="22" spans="1:5" x14ac:dyDescent="0.2">
      <c r="A22" s="2">
        <v>9.5389999999999999E-19</v>
      </c>
      <c r="B22" s="3">
        <v>69.209999999999994</v>
      </c>
      <c r="C22" s="3">
        <v>69.209999999999994</v>
      </c>
      <c r="D22" s="3">
        <f t="shared" si="0"/>
        <v>138.41999999999999</v>
      </c>
      <c r="E22" s="1">
        <v>-0.19769999999999999</v>
      </c>
    </row>
    <row r="23" spans="1:5" x14ac:dyDescent="0.2">
      <c r="A23" s="2">
        <v>9.1669999999999991E-19</v>
      </c>
      <c r="B23" s="3">
        <v>69.209999999999994</v>
      </c>
      <c r="C23" s="3">
        <v>64.47</v>
      </c>
      <c r="D23" s="3">
        <f t="shared" si="0"/>
        <v>133.68</v>
      </c>
      <c r="E23" s="1">
        <v>-0.20300000000000001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112E5-E644-FB4C-9C3F-F3499AB7125C}">
  <dimension ref="A1:E10"/>
  <sheetViews>
    <sheetView workbookViewId="0">
      <selection activeCell="D6" sqref="D6"/>
    </sheetView>
  </sheetViews>
  <sheetFormatPr baseColWidth="10" defaultRowHeight="16" x14ac:dyDescent="0.2"/>
  <cols>
    <col min="1" max="1" width="16.83203125" style="2" customWidth="1"/>
    <col min="2" max="2" width="21.33203125" customWidth="1"/>
    <col min="3" max="3" width="14.33203125" customWidth="1"/>
    <col min="4" max="4" width="13" customWidth="1"/>
    <col min="5" max="5" width="17.33203125" customWidth="1"/>
  </cols>
  <sheetData>
    <row r="1" spans="1:5" s="2" customFormat="1" x14ac:dyDescent="0.2">
      <c r="A1" s="2" t="s">
        <v>0</v>
      </c>
      <c r="B1" s="3" t="s">
        <v>1</v>
      </c>
      <c r="C1" s="3" t="s">
        <v>2</v>
      </c>
      <c r="D1" s="3" t="s">
        <v>4</v>
      </c>
      <c r="E1" s="2" t="s">
        <v>3</v>
      </c>
    </row>
    <row r="2" spans="1:5" x14ac:dyDescent="0.2">
      <c r="A2" s="2">
        <v>1.1860000000000001E-18</v>
      </c>
      <c r="B2">
        <v>41.72</v>
      </c>
      <c r="C2">
        <v>0</v>
      </c>
      <c r="D2">
        <f>SUM(B2+C2)</f>
        <v>41.72</v>
      </c>
      <c r="E2">
        <v>-0.28999999999999998</v>
      </c>
    </row>
    <row r="3" spans="1:5" x14ac:dyDescent="0.2">
      <c r="A3" s="2">
        <v>1.2339999999999999E-18</v>
      </c>
      <c r="B3">
        <v>50.25</v>
      </c>
      <c r="C3">
        <v>0</v>
      </c>
      <c r="D3">
        <f t="shared" ref="D3:D10" si="0">SUM(B3+C3)</f>
        <v>50.25</v>
      </c>
      <c r="E3">
        <v>-0.28499999999999998</v>
      </c>
    </row>
    <row r="4" spans="1:5" x14ac:dyDescent="0.2">
      <c r="A4" s="2">
        <v>1.2260000000000001E-18</v>
      </c>
      <c r="B4">
        <v>55.94</v>
      </c>
      <c r="C4">
        <v>0</v>
      </c>
      <c r="D4">
        <f t="shared" si="0"/>
        <v>55.94</v>
      </c>
      <c r="E4">
        <v>-0.28000000000000003</v>
      </c>
    </row>
    <row r="5" spans="1:5" x14ac:dyDescent="0.2">
      <c r="A5" s="2">
        <v>6.0690000000000002E-19</v>
      </c>
      <c r="B5">
        <f>-180+69.21</f>
        <v>-110.79</v>
      </c>
      <c r="C5">
        <v>0</v>
      </c>
      <c r="D5">
        <f t="shared" si="0"/>
        <v>-110.79</v>
      </c>
      <c r="E5">
        <v>-0.14099999999999999</v>
      </c>
    </row>
    <row r="6" spans="1:5" x14ac:dyDescent="0.2">
      <c r="A6" s="2">
        <v>5.655E-19</v>
      </c>
      <c r="B6">
        <f>-180+69.21</f>
        <v>-110.79</v>
      </c>
      <c r="C6">
        <v>30.34</v>
      </c>
      <c r="D6">
        <f t="shared" si="0"/>
        <v>-80.45</v>
      </c>
      <c r="E6">
        <v>-0.154</v>
      </c>
    </row>
    <row r="7" spans="1:5" x14ac:dyDescent="0.2">
      <c r="A7" s="2">
        <v>5.7039999999999997E-19</v>
      </c>
      <c r="B7">
        <f>-180+69.21</f>
        <v>-110.79</v>
      </c>
      <c r="C7">
        <v>35.08</v>
      </c>
      <c r="D7">
        <f t="shared" si="0"/>
        <v>-75.710000000000008</v>
      </c>
      <c r="E7">
        <v>-0.156</v>
      </c>
    </row>
    <row r="8" spans="1:5" x14ac:dyDescent="0.2">
      <c r="A8" s="2">
        <v>5.7409999999999999E-19</v>
      </c>
      <c r="B8">
        <f t="shared" ref="B8:B9" si="1">-180+69.21</f>
        <v>-110.79</v>
      </c>
      <c r="C8">
        <v>25.6</v>
      </c>
      <c r="D8">
        <f t="shared" si="0"/>
        <v>-85.19</v>
      </c>
      <c r="E8">
        <v>-0.151</v>
      </c>
    </row>
    <row r="9" spans="1:5" x14ac:dyDescent="0.2">
      <c r="A9" s="2">
        <v>5.6829999999999999E-19</v>
      </c>
      <c r="B9">
        <f t="shared" si="1"/>
        <v>-110.79</v>
      </c>
      <c r="C9">
        <v>15.17</v>
      </c>
      <c r="D9">
        <f t="shared" si="0"/>
        <v>-95.62</v>
      </c>
      <c r="E9">
        <v>-0.14599999999999999</v>
      </c>
    </row>
    <row r="10" spans="1:5" x14ac:dyDescent="0.2">
      <c r="A10" s="2">
        <v>6.5799999999999998E-19</v>
      </c>
      <c r="B10">
        <v>40.770000000000003</v>
      </c>
      <c r="C10">
        <v>0</v>
      </c>
      <c r="D10">
        <f t="shared" si="0"/>
        <v>40.770000000000003</v>
      </c>
      <c r="E10">
        <v>-0.13800000000000001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8C686-D7F5-6E41-82B4-073A22FE2CF6}">
  <dimension ref="A1:E11"/>
  <sheetViews>
    <sheetView workbookViewId="0">
      <selection sqref="A1:E2"/>
    </sheetView>
  </sheetViews>
  <sheetFormatPr baseColWidth="10" defaultRowHeight="16" x14ac:dyDescent="0.2"/>
  <cols>
    <col min="1" max="1" width="10.83203125" style="2"/>
    <col min="2" max="2" width="18.6640625" customWidth="1"/>
    <col min="3" max="3" width="15.1640625" customWidth="1"/>
    <col min="4" max="4" width="12.83203125" customWidth="1"/>
    <col min="5" max="5" width="12.6640625" customWidth="1"/>
  </cols>
  <sheetData>
    <row r="1" spans="1:5" x14ac:dyDescent="0.2">
      <c r="A1" s="2" t="s">
        <v>0</v>
      </c>
      <c r="B1" s="3" t="s">
        <v>1</v>
      </c>
      <c r="C1" s="3" t="s">
        <v>2</v>
      </c>
      <c r="D1" s="3" t="s">
        <v>4</v>
      </c>
      <c r="E1" s="2" t="s">
        <v>3</v>
      </c>
    </row>
    <row r="2" spans="1:5" x14ac:dyDescent="0.2">
      <c r="A2" s="2">
        <v>6.4279999999999996E-19</v>
      </c>
      <c r="B2">
        <f>96.21-180</f>
        <v>-83.79</v>
      </c>
      <c r="C2">
        <v>31.29</v>
      </c>
      <c r="D2">
        <f>SUM(B2+C2)</f>
        <v>-52.500000000000007</v>
      </c>
      <c r="E2">
        <v>-0.41899999999999998</v>
      </c>
    </row>
    <row r="3" spans="1:5" x14ac:dyDescent="0.2">
      <c r="A3" s="2">
        <v>6.3429999999999997E-19</v>
      </c>
      <c r="B3">
        <f t="shared" ref="B3:B6" si="0">96.21-180</f>
        <v>-83.79</v>
      </c>
      <c r="C3">
        <v>21.28</v>
      </c>
      <c r="D3">
        <f t="shared" ref="D3:D11" si="1">SUM(B3+C3)</f>
        <v>-62.510000000000005</v>
      </c>
      <c r="E3">
        <v>-0.4</v>
      </c>
    </row>
    <row r="4" spans="1:5" x14ac:dyDescent="0.2">
      <c r="A4" s="2">
        <v>6.7189999999999996E-19</v>
      </c>
      <c r="B4">
        <f t="shared" si="0"/>
        <v>-83.79</v>
      </c>
      <c r="C4">
        <v>10.43</v>
      </c>
      <c r="D4">
        <f t="shared" si="1"/>
        <v>-73.360000000000014</v>
      </c>
      <c r="E4">
        <v>-0.38900000000000001</v>
      </c>
    </row>
    <row r="5" spans="1:5" x14ac:dyDescent="0.2">
      <c r="A5" s="2">
        <v>6.5499999999999998E-19</v>
      </c>
      <c r="B5">
        <f t="shared" si="0"/>
        <v>-83.79</v>
      </c>
      <c r="C5">
        <v>15.17</v>
      </c>
      <c r="D5">
        <f t="shared" si="1"/>
        <v>-68.62</v>
      </c>
      <c r="E5">
        <v>-0.39400000000000002</v>
      </c>
    </row>
    <row r="6" spans="1:5" x14ac:dyDescent="0.2">
      <c r="A6" s="2">
        <v>6.3699999999999996E-19</v>
      </c>
      <c r="B6">
        <f t="shared" si="0"/>
        <v>-83.79</v>
      </c>
      <c r="C6">
        <v>38.869999999999997</v>
      </c>
      <c r="D6">
        <f t="shared" si="1"/>
        <v>-44.920000000000009</v>
      </c>
      <c r="E6">
        <v>-0.434</v>
      </c>
    </row>
    <row r="7" spans="1:5" x14ac:dyDescent="0.2">
      <c r="A7" s="2">
        <v>1.066E-18</v>
      </c>
      <c r="B7">
        <v>96.21</v>
      </c>
      <c r="C7">
        <v>38.869999999999997</v>
      </c>
      <c r="D7">
        <f t="shared" si="1"/>
        <v>135.07999999999998</v>
      </c>
      <c r="E7">
        <v>-0.51800000000000002</v>
      </c>
    </row>
    <row r="8" spans="1:5" x14ac:dyDescent="0.2">
      <c r="A8" s="2">
        <v>1.219E-18</v>
      </c>
      <c r="B8">
        <v>96.21</v>
      </c>
      <c r="C8">
        <v>0</v>
      </c>
      <c r="D8">
        <f t="shared" si="1"/>
        <v>96.21</v>
      </c>
      <c r="E8">
        <v>-0.68400000000000005</v>
      </c>
    </row>
    <row r="9" spans="1:5" x14ac:dyDescent="0.2">
      <c r="A9" s="2">
        <v>1.27E-18</v>
      </c>
      <c r="B9">
        <v>60.68</v>
      </c>
      <c r="C9">
        <v>0</v>
      </c>
      <c r="D9">
        <f t="shared" si="1"/>
        <v>60.68</v>
      </c>
      <c r="E9">
        <v>-0.72099999999999997</v>
      </c>
    </row>
    <row r="10" spans="1:5" x14ac:dyDescent="0.2">
      <c r="A10" s="2">
        <v>1.237E-18</v>
      </c>
      <c r="B10">
        <v>42.67</v>
      </c>
      <c r="C10">
        <v>0</v>
      </c>
      <c r="D10">
        <f t="shared" si="1"/>
        <v>42.67</v>
      </c>
      <c r="E10">
        <v>-0.78</v>
      </c>
    </row>
    <row r="11" spans="1:5" x14ac:dyDescent="0.2">
      <c r="A11" s="2">
        <v>1.246E-18</v>
      </c>
      <c r="B11">
        <v>50.52</v>
      </c>
      <c r="C11">
        <v>0</v>
      </c>
      <c r="D11">
        <f t="shared" si="1"/>
        <v>50.52</v>
      </c>
      <c r="E11">
        <v>-0.75700000000000001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8FA19-C925-364B-BD43-B323861F1C1B}">
  <dimension ref="A1:E7"/>
  <sheetViews>
    <sheetView tabSelected="1" workbookViewId="0">
      <selection activeCell="B5" sqref="B5"/>
    </sheetView>
  </sheetViews>
  <sheetFormatPr baseColWidth="10" defaultRowHeight="16" x14ac:dyDescent="0.2"/>
  <cols>
    <col min="1" max="1" width="16" style="2" customWidth="1"/>
    <col min="2" max="2" width="16" customWidth="1"/>
    <col min="3" max="3" width="14.6640625" customWidth="1"/>
    <col min="4" max="4" width="13.6640625" style="3" customWidth="1"/>
    <col min="5" max="5" width="14" customWidth="1"/>
  </cols>
  <sheetData>
    <row r="1" spans="1:5" x14ac:dyDescent="0.2">
      <c r="A1" s="2" t="s">
        <v>0</v>
      </c>
      <c r="B1" s="3" t="s">
        <v>1</v>
      </c>
      <c r="C1" s="3" t="s">
        <v>2</v>
      </c>
      <c r="D1" s="3" t="s">
        <v>4</v>
      </c>
      <c r="E1" s="2" t="s">
        <v>3</v>
      </c>
    </row>
    <row r="2" spans="1:5" x14ac:dyDescent="0.2">
      <c r="A2" s="2">
        <v>5.6960000000000004E-19</v>
      </c>
      <c r="B2" s="3">
        <f>69.21-180</f>
        <v>-110.79</v>
      </c>
      <c r="C2" s="3">
        <v>36.03</v>
      </c>
      <c r="D2" s="3">
        <f>SUM(B2+C2)</f>
        <v>-74.760000000000005</v>
      </c>
      <c r="E2">
        <v>-6.2E-2</v>
      </c>
    </row>
    <row r="3" spans="1:5" x14ac:dyDescent="0.2">
      <c r="A3" s="2">
        <v>5.5770000000000003E-19</v>
      </c>
      <c r="B3" s="3">
        <f>69.21-180</f>
        <v>-110.79</v>
      </c>
      <c r="C3">
        <v>30.34</v>
      </c>
      <c r="D3" s="3">
        <f>SUM(B3+C3)</f>
        <v>-80.45</v>
      </c>
      <c r="E3">
        <v>-6.2E-2</v>
      </c>
    </row>
    <row r="4" spans="1:5" x14ac:dyDescent="0.2">
      <c r="A4" s="4">
        <v>5.5899999999999997E-19</v>
      </c>
      <c r="B4" s="3">
        <f>69.21-180</f>
        <v>-110.79</v>
      </c>
      <c r="C4">
        <v>25.6</v>
      </c>
      <c r="D4" s="3">
        <f>SUM(B4+C4)</f>
        <v>-85.19</v>
      </c>
      <c r="E4">
        <v>-0.06</v>
      </c>
    </row>
    <row r="5" spans="1:5" x14ac:dyDescent="0.2">
      <c r="A5" s="4">
        <v>1.1160000000000001E-18</v>
      </c>
      <c r="B5" s="3">
        <f>69.21</f>
        <v>69.209999999999994</v>
      </c>
      <c r="C5">
        <v>25.6</v>
      </c>
      <c r="D5" s="3">
        <f>SUM(B5+C5)</f>
        <v>94.81</v>
      </c>
      <c r="E5">
        <v>-0.09</v>
      </c>
    </row>
    <row r="6" spans="1:5" x14ac:dyDescent="0.2">
      <c r="A6" s="2">
        <v>1.214E-18</v>
      </c>
      <c r="B6" s="3">
        <f>69.21</f>
        <v>69.209999999999994</v>
      </c>
      <c r="C6">
        <v>0</v>
      </c>
      <c r="D6" s="3">
        <f>SUM(B6+C6)</f>
        <v>69.209999999999994</v>
      </c>
      <c r="E6">
        <v>-0.107</v>
      </c>
    </row>
    <row r="7" spans="1:5" x14ac:dyDescent="0.2">
      <c r="A7" s="2">
        <v>1.1920000000000001E-18</v>
      </c>
      <c r="B7" s="3">
        <f>44.56</f>
        <v>44.56</v>
      </c>
      <c r="C7">
        <v>0</v>
      </c>
      <c r="D7" s="3">
        <f>SUM(B7+C7)</f>
        <v>44.56</v>
      </c>
      <c r="E7">
        <v>-0.11700000000000001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rms_phase_Feb19</vt:lpstr>
      <vt:lpstr>Feb21_1Xpower</vt:lpstr>
      <vt:lpstr>Feb21_10Xpower</vt:lpstr>
      <vt:lpstr>Feb21_0.4Xpower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2019-02-21T18:22:12Z</dcterms:created>
  <dcterms:modified xsi:type="dcterms:W3CDTF">2019-02-23T02:31:20Z</dcterms:modified>
</cp:coreProperties>
</file>